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8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reemdasa/Desktop/Food serviice/FINANCIAL/"/>
    </mc:Choice>
  </mc:AlternateContent>
  <xr:revisionPtr revIDLastSave="0" documentId="8_{C102EC73-F6F4-C04C-B66C-B4D6790B5E2E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7" i="1" l="1"/>
  <c r="B36" i="1"/>
  <c r="B35" i="1"/>
  <c r="B30" i="1"/>
  <c r="B27" i="1"/>
  <c r="B26" i="1"/>
  <c r="B24" i="1"/>
  <c r="E4" i="1" a="1"/>
  <c r="E4" i="1" s="1"/>
  <c r="E3" i="1"/>
  <c r="D3" i="1"/>
  <c r="E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<sst xmlns="http://schemas.openxmlformats.org/spreadsheetml/2006/main" count="43" uniqueCount="43">
  <si>
    <t>Building</t>
  </si>
  <si>
    <t>Serving Days</t>
  </si>
  <si>
    <t>Breakfast_Free</t>
  </si>
  <si>
    <t>Breakfast_ADP%</t>
  </si>
  <si>
    <t>Lunch_Free</t>
  </si>
  <si>
    <t>Lunch_Red</t>
  </si>
  <si>
    <t>Lunch_Paid</t>
  </si>
  <si>
    <t>Lunch_Total</t>
  </si>
  <si>
    <t>Adult_Meals</t>
  </si>
  <si>
    <t>A_la_Carte</t>
  </si>
  <si>
    <t>Adams Elementary School (00004)</t>
  </si>
  <si>
    <t>Armstrong Elementary School (00040)</t>
  </si>
  <si>
    <t>ECA (00025)</t>
  </si>
  <si>
    <t>Isaac Tripp Elementary School (00049)</t>
  </si>
  <si>
    <t>Kennedy Elementary School (00007)</t>
  </si>
  <si>
    <t>McNichols Plaza Elementary School (00048)</t>
  </si>
  <si>
    <t>Nativity School (117)</t>
  </si>
  <si>
    <t>Northeast Intermediate (00051)</t>
  </si>
  <si>
    <t>Prescott Elementary School (00038)</t>
  </si>
  <si>
    <t>Robert Morris Elementary School (00027)</t>
  </si>
  <si>
    <t>Scranton High School (00062)</t>
  </si>
  <si>
    <t>South Intermediate (00065)</t>
  </si>
  <si>
    <t>Sumner Elementary School (00018)</t>
  </si>
  <si>
    <t>West Intermediate (00052)</t>
  </si>
  <si>
    <t>West Scranton High School (00063)</t>
  </si>
  <si>
    <t>Whittier Elementary School (00002)</t>
  </si>
  <si>
    <t>Willard Elementary School (00032)</t>
  </si>
  <si>
    <t>Breakfast_Total for 5 days</t>
  </si>
  <si>
    <t>Breakfast_Total/day</t>
  </si>
  <si>
    <t>calculating operating bdget for one school</t>
  </si>
  <si>
    <t>meal coast / day (2.46x 206)</t>
  </si>
  <si>
    <t>meal  coast / year = 509.22	×180 days</t>
  </si>
  <si>
    <t>4.60 	× 173 = 795.80</t>
  </si>
  <si>
    <t>795.80 	×180 days= 143.244</t>
  </si>
  <si>
    <t>federa reimbursment rate for breakfast</t>
  </si>
  <si>
    <t>federa reimbursment rate for Lunch</t>
  </si>
  <si>
    <t>breakfast coast/year</t>
  </si>
  <si>
    <t xml:space="preserve">coast of lunch meals / day </t>
  </si>
  <si>
    <t>lunch meals coast /year</t>
  </si>
  <si>
    <t>total coast (lunch+breakfast)/year</t>
  </si>
  <si>
    <t xml:space="preserve">35%  food </t>
  </si>
  <si>
    <t xml:space="preserve">40% labor </t>
  </si>
  <si>
    <t>25% directs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</si>
</sst>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2" borderId="0" xfId="0" applyFill="1"/>
    <xf numFmtId="0" fontId="1" fillId="0" borderId="0" xfId="0" applyFont="1"/>
    <xf numFmtId="0" fontId="2" fillId="0" borderId="0" xfId="0" applyFont="1"/>
    <xf numFmtId="0" fontId="1" fillId="3" borderId="0" xfId="0" applyFont="1" applyFill="1"/>
    <xf numFmtId="0" fontId="0" fillId="4" borderId="0" xfId="0" applyFill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P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5A9-A547-B130-6E7EEB507B0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5A9-A547-B130-6E7EEB507B0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5A9-A547-B130-6E7EEB507B03}"/>
              </c:ext>
            </c:extLst>
          </c:dPt>
          <c:cat>
            <c:strRef>
              <c:f>Sheet1!$A$35:$A$37</c:f>
              <c:strCache>
                <c:ptCount val="3"/>
                <c:pt idx="0">
                  <c:v>35%  food </c:v>
                </c:pt>
                <c:pt idx="1">
                  <c:v>40% labor </c:v>
                </c:pt>
                <c:pt idx="2">
                  <c:v>25% directs</c:v>
                </c:pt>
              </c:strCache>
            </c:strRef>
          </c:cat>
          <c:val>
            <c:numRef>
              <c:f>Sheet1!$B$35:$B$37</c:f>
              <c:numCache>
                <c:formatCode>General</c:formatCode>
                <c:ptCount val="3"/>
                <c:pt idx="0">
                  <c:v>82216.259999999995</c:v>
                </c:pt>
                <c:pt idx="1">
                  <c:v>93961.44</c:v>
                </c:pt>
                <c:pt idx="2">
                  <c:v>58725.9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49-0B44-AE97-BA5DC33C9B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P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P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495300</xdr:colOff>
      <xdr:row>20</xdr:row>
      <xdr:rowOff>38100</xdr:rowOff>
    </xdr:from>
    <xdr:to>
      <xdr:col>5</xdr:col>
      <xdr:colOff>1231900</xdr:colOff>
      <xdr:row>34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A56DF98-C9F5-7B22-FF21-C934850007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7"/>
  <sheetViews>
    <sheetView tabSelected="1" workbookViewId="0">
      <selection activeCell="I30" sqref="I30"/>
    </sheetView>
  </sheetViews>
  <sheetFormatPr baseColWidth="10" defaultColWidth="8.83203125" defaultRowHeight="15" x14ac:dyDescent="0.2"/>
  <cols>
    <col min="1" max="1" width="40.83203125" customWidth="1"/>
    <col min="2" max="2" width="11.1640625" customWidth="1"/>
    <col min="3" max="3" width="26.6640625" customWidth="1"/>
    <col min="4" max="5" width="25.1640625" customWidth="1"/>
    <col min="6" max="6" width="18.5" customWidth="1"/>
    <col min="18" max="18" width="8.6640625" customWidth="1"/>
  </cols>
  <sheetData>
    <row r="1" spans="1:12" x14ac:dyDescent="0.2">
      <c r="A1" s="1" t="s">
        <v>0</v>
      </c>
      <c r="B1" s="1" t="s">
        <v>1</v>
      </c>
      <c r="C1" s="1" t="s">
        <v>2</v>
      </c>
      <c r="D1" s="1" t="s">
        <v>27</v>
      </c>
      <c r="E1" s="1" t="s">
        <v>28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</row>
    <row r="2" spans="1:12" s="2" customFormat="1" x14ac:dyDescent="0.2">
      <c r="A2" s="2" t="s">
        <v>10</v>
      </c>
      <c r="B2" s="2">
        <v>5</v>
      </c>
      <c r="C2" s="2">
        <v>0</v>
      </c>
      <c r="D2" s="2">
        <v>1031</v>
      </c>
      <c r="E2" s="2">
        <f>D2/5</f>
        <v>206.2</v>
      </c>
      <c r="F2" s="2">
        <v>88.09</v>
      </c>
      <c r="G2" s="2">
        <v>0</v>
      </c>
      <c r="H2" s="2">
        <v>0</v>
      </c>
      <c r="I2" s="2">
        <v>863</v>
      </c>
      <c r="J2" s="2">
        <v>863</v>
      </c>
      <c r="K2" s="2">
        <v>0</v>
      </c>
      <c r="L2" s="2">
        <v>0</v>
      </c>
    </row>
    <row r="3" spans="1:12" x14ac:dyDescent="0.2">
      <c r="A3" t="s">
        <v>11</v>
      </c>
      <c r="B3">
        <v>5</v>
      </c>
      <c r="C3">
        <v>0</v>
      </c>
      <c r="D3">
        <f>1651+E10</f>
        <v>2059.8000000000002</v>
      </c>
      <c r="E3">
        <f>D3/5</f>
        <v>411.96000000000004</v>
      </c>
      <c r="F3">
        <v>78.53</v>
      </c>
      <c r="G3">
        <v>0</v>
      </c>
      <c r="H3">
        <v>0</v>
      </c>
      <c r="I3">
        <v>515</v>
      </c>
      <c r="J3">
        <v>515</v>
      </c>
      <c r="K3">
        <v>0</v>
      </c>
      <c r="L3">
        <v>0</v>
      </c>
    </row>
    <row r="4" spans="1:12" x14ac:dyDescent="0.2">
      <c r="A4" t="s">
        <v>12</v>
      </c>
      <c r="B4">
        <v>5</v>
      </c>
      <c r="C4">
        <v>0</v>
      </c>
      <c r="D4">
        <v>733</v>
      </c>
      <c r="E4" cm="1">
        <f t="array" ref="E4:E18">D4:D18/5</f>
        <v>146.6</v>
      </c>
      <c r="F4">
        <v>73.3</v>
      </c>
      <c r="G4">
        <v>0</v>
      </c>
      <c r="H4">
        <v>0</v>
      </c>
      <c r="I4">
        <v>1713</v>
      </c>
      <c r="J4">
        <v>1713</v>
      </c>
      <c r="K4">
        <v>0</v>
      </c>
      <c r="L4">
        <v>0</v>
      </c>
    </row>
    <row r="5" spans="1:12" x14ac:dyDescent="0.2">
      <c r="A5" t="s">
        <v>13</v>
      </c>
      <c r="B5">
        <v>5</v>
      </c>
      <c r="C5">
        <v>0</v>
      </c>
      <c r="D5">
        <v>3268</v>
      </c>
      <c r="E5">
        <v>653.6</v>
      </c>
      <c r="F5">
        <v>92.93</v>
      </c>
      <c r="G5">
        <v>0</v>
      </c>
      <c r="H5">
        <v>0</v>
      </c>
      <c r="I5">
        <v>3057</v>
      </c>
      <c r="J5">
        <v>3057</v>
      </c>
      <c r="K5">
        <v>0</v>
      </c>
      <c r="L5">
        <v>0</v>
      </c>
    </row>
    <row r="6" spans="1:12" x14ac:dyDescent="0.2">
      <c r="A6" t="s">
        <v>14</v>
      </c>
      <c r="B6">
        <v>5</v>
      </c>
      <c r="C6">
        <v>0</v>
      </c>
      <c r="D6">
        <v>1311</v>
      </c>
      <c r="E6">
        <v>262.2</v>
      </c>
      <c r="F6">
        <v>87.4</v>
      </c>
      <c r="G6">
        <v>0</v>
      </c>
      <c r="H6">
        <v>0</v>
      </c>
      <c r="I6">
        <v>1283</v>
      </c>
      <c r="J6">
        <v>1283</v>
      </c>
      <c r="K6">
        <v>0</v>
      </c>
      <c r="L6">
        <v>0</v>
      </c>
    </row>
    <row r="7" spans="1:12" x14ac:dyDescent="0.2">
      <c r="A7" t="s">
        <v>15</v>
      </c>
      <c r="B7">
        <v>5</v>
      </c>
      <c r="C7">
        <v>0</v>
      </c>
      <c r="D7">
        <v>1033</v>
      </c>
      <c r="E7">
        <v>206.6</v>
      </c>
      <c r="F7">
        <v>60.66</v>
      </c>
      <c r="G7">
        <v>0</v>
      </c>
      <c r="H7">
        <v>0</v>
      </c>
      <c r="I7">
        <v>1553</v>
      </c>
      <c r="J7">
        <v>1553</v>
      </c>
      <c r="K7">
        <v>0</v>
      </c>
      <c r="L7">
        <v>0</v>
      </c>
    </row>
    <row r="8" spans="1:12" x14ac:dyDescent="0.2">
      <c r="A8" t="s">
        <v>16</v>
      </c>
      <c r="B8">
        <v>5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</row>
    <row r="9" spans="1:12" x14ac:dyDescent="0.2">
      <c r="A9" t="s">
        <v>17</v>
      </c>
      <c r="B9">
        <v>5</v>
      </c>
      <c r="C9">
        <v>225</v>
      </c>
      <c r="D9">
        <v>0</v>
      </c>
      <c r="E9">
        <v>0</v>
      </c>
      <c r="F9">
        <v>0</v>
      </c>
      <c r="G9">
        <v>0</v>
      </c>
      <c r="H9">
        <v>0</v>
      </c>
      <c r="I9">
        <v>242</v>
      </c>
      <c r="J9">
        <v>242</v>
      </c>
      <c r="K9">
        <v>0</v>
      </c>
      <c r="L9">
        <v>0</v>
      </c>
    </row>
    <row r="10" spans="1:12" x14ac:dyDescent="0.2">
      <c r="A10" t="s">
        <v>18</v>
      </c>
      <c r="B10">
        <v>5</v>
      </c>
      <c r="C10">
        <v>0</v>
      </c>
      <c r="D10">
        <v>2044</v>
      </c>
      <c r="E10">
        <v>408.8</v>
      </c>
      <c r="F10">
        <v>72.27</v>
      </c>
      <c r="G10">
        <v>0</v>
      </c>
      <c r="H10">
        <v>0</v>
      </c>
      <c r="I10">
        <v>338</v>
      </c>
      <c r="J10">
        <v>338</v>
      </c>
      <c r="K10">
        <v>0</v>
      </c>
      <c r="L10">
        <v>0</v>
      </c>
    </row>
    <row r="11" spans="1:12" x14ac:dyDescent="0.2">
      <c r="A11" t="s">
        <v>19</v>
      </c>
      <c r="B11">
        <v>5</v>
      </c>
      <c r="C11">
        <v>0</v>
      </c>
      <c r="D11">
        <v>711</v>
      </c>
      <c r="E11">
        <v>142.19999999999999</v>
      </c>
      <c r="F11">
        <v>64.64</v>
      </c>
      <c r="G11">
        <v>0</v>
      </c>
      <c r="H11">
        <v>0</v>
      </c>
      <c r="I11">
        <v>745</v>
      </c>
      <c r="J11">
        <v>745</v>
      </c>
      <c r="K11">
        <v>0</v>
      </c>
      <c r="L11">
        <v>0</v>
      </c>
    </row>
    <row r="12" spans="1:12" x14ac:dyDescent="0.2">
      <c r="A12" t="s">
        <v>20</v>
      </c>
      <c r="B12">
        <v>5</v>
      </c>
      <c r="C12">
        <v>0</v>
      </c>
      <c r="D12">
        <v>1796</v>
      </c>
      <c r="E12">
        <v>359.2</v>
      </c>
      <c r="F12">
        <v>23.49</v>
      </c>
      <c r="G12">
        <v>4446</v>
      </c>
      <c r="H12">
        <v>1303</v>
      </c>
      <c r="I12">
        <v>0</v>
      </c>
      <c r="J12">
        <v>4446</v>
      </c>
      <c r="K12">
        <v>0</v>
      </c>
      <c r="L12">
        <v>0</v>
      </c>
    </row>
    <row r="13" spans="1:12" x14ac:dyDescent="0.2">
      <c r="A13" t="s">
        <v>21</v>
      </c>
      <c r="B13">
        <v>5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</row>
    <row r="14" spans="1:12" x14ac:dyDescent="0.2">
      <c r="A14" t="s">
        <v>22</v>
      </c>
      <c r="B14">
        <v>5</v>
      </c>
      <c r="C14">
        <v>0</v>
      </c>
      <c r="D14">
        <v>1005</v>
      </c>
      <c r="E14">
        <v>201</v>
      </c>
      <c r="F14">
        <v>77.790000000000006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</row>
    <row r="15" spans="1:12" x14ac:dyDescent="0.2">
      <c r="A15" t="s">
        <v>23</v>
      </c>
      <c r="B15">
        <v>5</v>
      </c>
      <c r="C15">
        <v>0</v>
      </c>
      <c r="D15">
        <v>975</v>
      </c>
      <c r="E15">
        <v>195</v>
      </c>
      <c r="F15">
        <v>77.930000000000007</v>
      </c>
      <c r="G15">
        <v>0</v>
      </c>
      <c r="H15">
        <v>0</v>
      </c>
      <c r="I15">
        <v>975</v>
      </c>
      <c r="J15">
        <v>975</v>
      </c>
      <c r="K15">
        <v>0</v>
      </c>
      <c r="L15">
        <v>0</v>
      </c>
    </row>
    <row r="16" spans="1:12" x14ac:dyDescent="0.2">
      <c r="A16" t="s">
        <v>24</v>
      </c>
      <c r="B16">
        <v>5</v>
      </c>
      <c r="C16">
        <v>0</v>
      </c>
      <c r="D16">
        <v>1111</v>
      </c>
      <c r="E16">
        <v>222.2</v>
      </c>
      <c r="F16">
        <v>73.709999999999994</v>
      </c>
      <c r="G16">
        <v>0</v>
      </c>
      <c r="H16">
        <v>0</v>
      </c>
      <c r="I16">
        <v>311</v>
      </c>
      <c r="J16">
        <v>311</v>
      </c>
      <c r="K16">
        <v>0</v>
      </c>
      <c r="L16">
        <v>0</v>
      </c>
    </row>
    <row r="17" spans="1:12" x14ac:dyDescent="0.2">
      <c r="A17" t="s">
        <v>25</v>
      </c>
      <c r="B17">
        <v>5</v>
      </c>
      <c r="C17">
        <v>0</v>
      </c>
      <c r="D17">
        <v>1855</v>
      </c>
      <c r="E17">
        <v>371</v>
      </c>
      <c r="F17">
        <v>81.349999999999994</v>
      </c>
      <c r="G17">
        <v>0</v>
      </c>
      <c r="H17">
        <v>0</v>
      </c>
      <c r="I17">
        <v>3165</v>
      </c>
      <c r="J17">
        <v>3165</v>
      </c>
      <c r="K17">
        <v>0</v>
      </c>
      <c r="L17">
        <v>0</v>
      </c>
    </row>
    <row r="18" spans="1:12" x14ac:dyDescent="0.2">
      <c r="A18" t="s">
        <v>26</v>
      </c>
      <c r="B18">
        <v>5</v>
      </c>
      <c r="C18">
        <v>0</v>
      </c>
      <c r="D18">
        <v>1245</v>
      </c>
      <c r="E18">
        <v>249</v>
      </c>
      <c r="F18">
        <v>73.95</v>
      </c>
      <c r="G18">
        <v>0</v>
      </c>
      <c r="H18">
        <v>0</v>
      </c>
      <c r="I18">
        <v>1245</v>
      </c>
      <c r="J18">
        <v>1245</v>
      </c>
      <c r="K18">
        <v>0</v>
      </c>
      <c r="L18">
        <v>0</v>
      </c>
    </row>
    <row r="21" spans="1:12" x14ac:dyDescent="0.2">
      <c r="A21" s="7" t="s">
        <v>29</v>
      </c>
      <c r="B21" s="7"/>
      <c r="C21" s="7"/>
      <c r="D21" s="7"/>
    </row>
    <row r="22" spans="1:12" x14ac:dyDescent="0.2">
      <c r="A22" t="s">
        <v>34</v>
      </c>
      <c r="B22" s="3">
        <v>2.46</v>
      </c>
    </row>
    <row r="23" spans="1:12" x14ac:dyDescent="0.2">
      <c r="A23" t="s">
        <v>30</v>
      </c>
      <c r="B23">
        <v>509.22</v>
      </c>
    </row>
    <row r="24" spans="1:12" x14ac:dyDescent="0.2">
      <c r="A24" t="s">
        <v>31</v>
      </c>
      <c r="B24" s="4">
        <f>B23*180</f>
        <v>91659.6</v>
      </c>
      <c r="C24" t="s">
        <v>36</v>
      </c>
    </row>
    <row r="25" spans="1:12" x14ac:dyDescent="0.2">
      <c r="A25" t="s">
        <v>35</v>
      </c>
      <c r="B25" s="3">
        <v>4.5999999999999996</v>
      </c>
    </row>
    <row r="26" spans="1:12" x14ac:dyDescent="0.2">
      <c r="A26" t="s">
        <v>32</v>
      </c>
      <c r="B26">
        <f>B25*173</f>
        <v>795.8</v>
      </c>
      <c r="C26" t="s">
        <v>37</v>
      </c>
    </row>
    <row r="27" spans="1:12" x14ac:dyDescent="0.2">
      <c r="A27" t="s">
        <v>33</v>
      </c>
      <c r="B27" s="4">
        <f>B26*180</f>
        <v>143244</v>
      </c>
      <c r="C27" t="s">
        <v>38</v>
      </c>
    </row>
    <row r="30" spans="1:12" x14ac:dyDescent="0.2">
      <c r="A30" t="s">
        <v>39</v>
      </c>
      <c r="B30" s="5">
        <f>B27+B24</f>
        <v>234903.6</v>
      </c>
    </row>
    <row r="35" spans="1:2" x14ac:dyDescent="0.2">
      <c r="A35" s="6" t="s">
        <v>40</v>
      </c>
      <c r="B35" s="6">
        <f>B30*35%</f>
        <v>82216.259999999995</v>
      </c>
    </row>
    <row r="36" spans="1:2" x14ac:dyDescent="0.2">
      <c r="A36" s="6" t="s">
        <v>41</v>
      </c>
      <c r="B36" s="6">
        <f>B30*40%</f>
        <v>93961.44</v>
      </c>
    </row>
    <row r="37" spans="1:2" x14ac:dyDescent="0.2">
      <c r="A37" s="6" t="s">
        <v>42</v>
      </c>
      <c r="B37" s="6">
        <f>B30*25%</f>
        <v>58725.9</v>
      </c>
    </row>
  </sheetData>
  <mergeCells count="1">
    <mergeCell ref="A21:D2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Dasa, Asma</cp:lastModifiedBy>
  <dcterms:created xsi:type="dcterms:W3CDTF">2025-10-23T19:19:00Z</dcterms:created>
  <dcterms:modified xsi:type="dcterms:W3CDTF">2025-10-27T14:45:47Z</dcterms:modified>
</cp:coreProperties>
</file>